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185" windowWidth="24240" windowHeight="13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<sst xmlns="http://schemas.openxmlformats.org/spreadsheetml/2006/main" count="56" uniqueCount="46">
  <si>
    <t>Assertion supported by Evidence</t>
  </si>
  <si>
    <t>Counter arguments provided</t>
  </si>
  <si>
    <t>Social Concern</t>
  </si>
  <si>
    <t>Ethical Concern</t>
  </si>
  <si>
    <t>Program Outcome Rating</t>
  </si>
  <si>
    <t>Paper</t>
  </si>
  <si>
    <t>Sample Identification</t>
  </si>
  <si>
    <t>MAX RATING</t>
  </si>
  <si>
    <t>Student Outcome (e)</t>
  </si>
  <si>
    <t>Ethics &amp; Social Issues Asessment Rubric</t>
  </si>
  <si>
    <t>Presentation</t>
  </si>
  <si>
    <t>Fall 2012, Section U01</t>
  </si>
  <si>
    <t>Cognitive augmentation and the future of the human brain</t>
  </si>
  <si>
    <t>Electronic Health Record</t>
  </si>
  <si>
    <t>Cyber Bullying: Are Websites to Blame?</t>
  </si>
  <si>
    <t>Internet Service Providers Fight Against Piracy</t>
  </si>
  <si>
    <t>SOPA/PIPA Intent To Stop Piracy</t>
  </si>
  <si>
    <t>Data Mining to Find Criminals</t>
  </si>
  <si>
    <t xml:space="preserve">Proprietary and Open Source Software: Their influence in Software Quality </t>
  </si>
  <si>
    <t>DRM is ineffective at stopping piracy</t>
  </si>
  <si>
    <t xml:space="preserve">Bullying vs. Cyber Bullying </t>
  </si>
  <si>
    <t>Cloud Storage Services and Privacy</t>
  </si>
  <si>
    <t>The Impact of Open Source Software in Educatio</t>
  </si>
  <si>
    <t>Government Internet Censorship Techniques</t>
  </si>
  <si>
    <t>The Psychological Effects of Gaming</t>
  </si>
  <si>
    <t>A Technical and Social Analysis of Cryptocurrencies</t>
  </si>
  <si>
    <t>Ethics &amp; Applied Computational Genomics in Medicine</t>
  </si>
  <si>
    <t>Artificial Intelligence Singularity</t>
  </si>
  <si>
    <t>Government Surveillance Using Modern Technologies</t>
  </si>
  <si>
    <t>The Effects of Cloud Computing</t>
  </si>
  <si>
    <t>Technological Singularity within a Computing System</t>
  </si>
  <si>
    <t>White-hat &amp; Black-hat Hacking</t>
  </si>
  <si>
    <t>Ethics and Morality in Artificial Intelligence</t>
  </si>
  <si>
    <t>Geo-tagging</t>
  </si>
  <si>
    <t>Recording Policy - Observing the Observers</t>
  </si>
  <si>
    <t>TOR Network and the “Dark Web”</t>
  </si>
  <si>
    <t>Hacktivism</t>
  </si>
  <si>
    <t>Social Networking and Tracking User Information</t>
  </si>
  <si>
    <t>Open Source vs. Proprietary Software: Free as in Beer or Free as in Speech?</t>
  </si>
  <si>
    <t>Piracy Streaming</t>
  </si>
  <si>
    <t>Using and Buying Data</t>
  </si>
  <si>
    <t>Prison Without Walls</t>
  </si>
  <si>
    <t>The Ethical Line between Cloning and Iteration in Game Design</t>
  </si>
  <si>
    <t>Social</t>
  </si>
  <si>
    <t>Ethical</t>
  </si>
  <si>
    <t>Social &amp; Ethical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</si>
</sst>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left"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textRotation="90" wrapText="1"/>
    </xf>
    <xf numFmtId="0" fontId="0" fillId="0" borderId="12" xfId="0" applyFont="1" applyBorder="1" applyAlignment="1">
      <alignment textRotation="90" wrapText="1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0" fillId="0" borderId="13" xfId="0" applyBorder="1" applyAlignment="1">
      <alignment/>
    </xf>
    <xf numFmtId="0" fontId="42" fillId="0" borderId="13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Fill="1" applyBorder="1" applyAlignment="1">
      <alignment/>
    </xf>
    <xf numFmtId="0" fontId="42" fillId="0" borderId="10" xfId="0" applyFont="1" applyBorder="1" applyAlignment="1">
      <alignment horizontal="center"/>
    </xf>
    <xf numFmtId="0" fontId="43" fillId="33" borderId="10" xfId="0" applyFont="1" applyFill="1" applyBorder="1" applyAlignment="1">
      <alignment horizontal="left" vertical="center" wrapText="1"/>
    </xf>
    <xf numFmtId="168" fontId="43" fillId="33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9" fontId="22" fillId="29" borderId="16" xfId="47" applyNumberFormat="1" applyFont="1" applyBorder="1" applyAlignment="1">
      <alignment horizontal="center"/>
    </xf>
    <xf numFmtId="9" fontId="22" fillId="26" borderId="17" xfId="39" applyNumberFormat="1" applyFont="1" applyBorder="1" applyAlignment="1">
      <alignment horizontal="center"/>
    </xf>
    <xf numFmtId="9" fontId="22" fillId="31" borderId="18" xfId="54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0" fillId="0" borderId="25" xfId="0" applyFont="1" applyBorder="1" applyAlignment="1">
      <alignment horizontal="left"/>
    </xf>
    <xf numFmtId="0" fontId="40" fillId="0" borderId="26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40" fillId="0" borderId="27" xfId="0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2" borderId="24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0" xfId="0" applyFill="1" applyBorder="1" applyAlignment="1">
      <alignment/>
    </xf>
    <xf numFmtId="0" fontId="41" fillId="0" borderId="13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="125" zoomScaleNormal="125" zoomScalePageLayoutView="0" workbookViewId="0" topLeftCell="B1">
      <selection activeCell="C4" sqref="C4"/>
    </sheetView>
  </sheetViews>
  <sheetFormatPr defaultColWidth="8.8515625" defaultRowHeight="15"/>
  <cols>
    <col min="1" max="1" width="24.00390625" style="0" customWidth="1"/>
    <col min="2" max="2" width="8.7109375" style="14" customWidth="1"/>
    <col min="3" max="3" width="29.421875" style="0" bestFit="1" customWidth="1"/>
    <col min="4" max="11" width="8.7109375" style="0" customWidth="1"/>
    <col min="12" max="12" width="13.7109375" style="0" customWidth="1"/>
    <col min="13" max="13" width="8.8515625" style="0" customWidth="1"/>
    <col min="14" max="16" width="8.8515625" style="20" customWidth="1"/>
  </cols>
  <sheetData>
    <row r="1" spans="3:12" ht="21">
      <c r="C1" s="54" t="s">
        <v>9</v>
      </c>
      <c r="D1" s="55"/>
      <c r="E1" s="55"/>
      <c r="F1" s="55"/>
      <c r="G1" s="55"/>
      <c r="H1" s="55"/>
      <c r="I1" s="55"/>
      <c r="J1" s="55"/>
      <c r="K1" s="55"/>
      <c r="L1" s="56"/>
    </row>
    <row r="2" spans="3:12" ht="21">
      <c r="C2" s="10" t="s">
        <v>8</v>
      </c>
      <c r="D2" s="59" t="s">
        <v>5</v>
      </c>
      <c r="E2" s="59"/>
      <c r="F2" s="59"/>
      <c r="G2" s="59"/>
      <c r="H2" s="59" t="s">
        <v>10</v>
      </c>
      <c r="I2" s="59"/>
      <c r="J2" s="59"/>
      <c r="K2" s="59"/>
      <c r="L2" s="57" t="s">
        <v>4</v>
      </c>
    </row>
    <row r="3" spans="3:12" ht="14.25" customHeight="1" thickBot="1">
      <c r="C3" s="11" t="s">
        <v>6</v>
      </c>
      <c r="D3" s="58" t="s">
        <v>2</v>
      </c>
      <c r="E3" s="58"/>
      <c r="F3" s="58" t="s">
        <v>3</v>
      </c>
      <c r="G3" s="58"/>
      <c r="H3" s="58" t="s">
        <v>2</v>
      </c>
      <c r="I3" s="58"/>
      <c r="J3" s="58" t="s">
        <v>3</v>
      </c>
      <c r="K3" s="58"/>
      <c r="L3" s="57"/>
    </row>
    <row r="4" spans="3:16" ht="116.25" customHeight="1">
      <c r="C4" s="12" t="s">
        <v>11</v>
      </c>
      <c r="D4" s="7" t="s">
        <v>0</v>
      </c>
      <c r="E4" s="8" t="s">
        <v>1</v>
      </c>
      <c r="F4" s="7" t="s">
        <v>0</v>
      </c>
      <c r="G4" s="8" t="s">
        <v>1</v>
      </c>
      <c r="H4" s="7" t="s">
        <v>0</v>
      </c>
      <c r="I4" s="8" t="s">
        <v>1</v>
      </c>
      <c r="J4" s="7" t="s">
        <v>0</v>
      </c>
      <c r="K4" s="8" t="s">
        <v>1</v>
      </c>
      <c r="L4" s="57"/>
      <c r="N4" s="33" t="s">
        <v>2</v>
      </c>
      <c r="O4" s="34" t="s">
        <v>3</v>
      </c>
      <c r="P4" s="22"/>
    </row>
    <row r="5" spans="1:16" ht="15">
      <c r="A5" s="1"/>
      <c r="B5" s="15"/>
      <c r="C5" s="13" t="s">
        <v>7</v>
      </c>
      <c r="D5" s="17">
        <v>1</v>
      </c>
      <c r="E5" s="17">
        <v>1</v>
      </c>
      <c r="F5" s="17">
        <v>1</v>
      </c>
      <c r="G5" s="17">
        <v>1</v>
      </c>
      <c r="H5" s="17">
        <v>1</v>
      </c>
      <c r="I5" s="17">
        <v>1</v>
      </c>
      <c r="J5" s="17">
        <v>1</v>
      </c>
      <c r="K5" s="17">
        <v>1</v>
      </c>
      <c r="L5" s="9">
        <f>SUM(D5:K5)</f>
        <v>8</v>
      </c>
      <c r="N5" s="29">
        <v>4</v>
      </c>
      <c r="O5" s="13">
        <v>4</v>
      </c>
      <c r="P5" s="30">
        <v>8</v>
      </c>
    </row>
    <row r="6" spans="1:16" ht="28.5">
      <c r="A6" s="1"/>
      <c r="B6" s="15">
        <v>1</v>
      </c>
      <c r="C6" s="18" t="s">
        <v>12</v>
      </c>
      <c r="D6" s="35">
        <v>1</v>
      </c>
      <c r="E6" s="35">
        <v>1</v>
      </c>
      <c r="F6" s="35">
        <v>0</v>
      </c>
      <c r="G6" s="35">
        <v>0</v>
      </c>
      <c r="H6" s="35">
        <v>1</v>
      </c>
      <c r="I6" s="35">
        <v>1</v>
      </c>
      <c r="J6" s="35">
        <v>1</v>
      </c>
      <c r="K6" s="35">
        <v>1</v>
      </c>
      <c r="L6" s="9">
        <f aca="true" t="shared" si="0" ref="L6:L38">SUM(D6:K6)</f>
        <v>6</v>
      </c>
      <c r="N6" s="31">
        <f>D6+E6+H6+I6</f>
        <v>4</v>
      </c>
      <c r="O6" s="9">
        <f>F6+G6+J6+K6</f>
        <v>2</v>
      </c>
      <c r="P6" s="32">
        <f>N6+O6</f>
        <v>6</v>
      </c>
    </row>
    <row r="7" spans="1:16" ht="15">
      <c r="A7" s="1"/>
      <c r="B7" s="15">
        <v>2</v>
      </c>
      <c r="C7" s="19" t="s">
        <v>13</v>
      </c>
      <c r="D7" s="35">
        <v>1</v>
      </c>
      <c r="E7" s="35">
        <v>1</v>
      </c>
      <c r="F7" s="35">
        <v>0</v>
      </c>
      <c r="G7" s="35">
        <v>0</v>
      </c>
      <c r="H7" s="35">
        <v>1</v>
      </c>
      <c r="I7" s="35">
        <v>1</v>
      </c>
      <c r="J7" s="35">
        <v>0</v>
      </c>
      <c r="K7" s="35">
        <v>0</v>
      </c>
      <c r="L7" s="9">
        <f t="shared" si="0"/>
        <v>4</v>
      </c>
      <c r="N7" s="31">
        <f aca="true" t="shared" si="1" ref="N7:N36">D7+E7+H7+I7</f>
        <v>4</v>
      </c>
      <c r="O7" s="9">
        <f aca="true" t="shared" si="2" ref="O7:O36">F7+G7+J7+K7</f>
        <v>0</v>
      </c>
      <c r="P7" s="32">
        <f aca="true" t="shared" si="3" ref="P7:P36">N7+O7</f>
        <v>4</v>
      </c>
    </row>
    <row r="8" spans="1:16" ht="28.5">
      <c r="A8" s="1"/>
      <c r="B8" s="15">
        <v>3</v>
      </c>
      <c r="C8" s="18" t="s">
        <v>14</v>
      </c>
      <c r="D8" s="35">
        <v>1</v>
      </c>
      <c r="E8" s="35">
        <v>1</v>
      </c>
      <c r="F8" s="35">
        <v>1</v>
      </c>
      <c r="G8" s="35">
        <v>0</v>
      </c>
      <c r="H8" s="35">
        <v>1</v>
      </c>
      <c r="I8" s="35">
        <v>1</v>
      </c>
      <c r="J8" s="35">
        <v>0</v>
      </c>
      <c r="K8" s="35">
        <v>0</v>
      </c>
      <c r="L8" s="9">
        <f t="shared" si="0"/>
        <v>5</v>
      </c>
      <c r="N8" s="31">
        <f t="shared" si="1"/>
        <v>4</v>
      </c>
      <c r="O8" s="9">
        <f t="shared" si="2"/>
        <v>1</v>
      </c>
      <c r="P8" s="32">
        <f t="shared" si="3"/>
        <v>5</v>
      </c>
    </row>
    <row r="9" spans="1:16" ht="28.5">
      <c r="A9" s="1"/>
      <c r="B9" s="15">
        <v>4</v>
      </c>
      <c r="C9" s="18" t="s">
        <v>15</v>
      </c>
      <c r="D9" s="35">
        <v>1</v>
      </c>
      <c r="E9" s="35">
        <v>1</v>
      </c>
      <c r="F9" s="35">
        <v>1</v>
      </c>
      <c r="G9" s="35">
        <v>1</v>
      </c>
      <c r="H9" s="35">
        <v>1</v>
      </c>
      <c r="I9" s="35">
        <v>1</v>
      </c>
      <c r="J9" s="35">
        <v>0</v>
      </c>
      <c r="K9" s="35">
        <v>0</v>
      </c>
      <c r="L9" s="9">
        <f t="shared" si="0"/>
        <v>6</v>
      </c>
      <c r="N9" s="31">
        <f t="shared" si="1"/>
        <v>4</v>
      </c>
      <c r="O9" s="9">
        <f t="shared" si="2"/>
        <v>2</v>
      </c>
      <c r="P9" s="32">
        <f t="shared" si="3"/>
        <v>6</v>
      </c>
    </row>
    <row r="10" spans="1:16" ht="28.5">
      <c r="A10" s="1"/>
      <c r="B10" s="15">
        <v>5</v>
      </c>
      <c r="C10" s="18" t="s">
        <v>16</v>
      </c>
      <c r="D10" s="35">
        <v>1</v>
      </c>
      <c r="E10" s="35">
        <v>1</v>
      </c>
      <c r="F10" s="35">
        <v>1</v>
      </c>
      <c r="G10" s="35">
        <v>0</v>
      </c>
      <c r="H10" s="35">
        <v>1</v>
      </c>
      <c r="I10" s="35">
        <v>1</v>
      </c>
      <c r="J10" s="35">
        <v>0</v>
      </c>
      <c r="K10" s="35">
        <v>0</v>
      </c>
      <c r="L10" s="9">
        <f t="shared" si="0"/>
        <v>5</v>
      </c>
      <c r="N10" s="31">
        <f t="shared" si="1"/>
        <v>4</v>
      </c>
      <c r="O10" s="9">
        <f t="shared" si="2"/>
        <v>1</v>
      </c>
      <c r="P10" s="32">
        <f t="shared" si="3"/>
        <v>5</v>
      </c>
    </row>
    <row r="11" spans="1:16" ht="15">
      <c r="A11" s="1"/>
      <c r="B11" s="15">
        <v>6</v>
      </c>
      <c r="C11" s="18" t="s">
        <v>17</v>
      </c>
      <c r="D11" s="35">
        <v>1</v>
      </c>
      <c r="E11" s="35">
        <v>1</v>
      </c>
      <c r="F11" s="35">
        <v>1</v>
      </c>
      <c r="G11" s="35">
        <v>1</v>
      </c>
      <c r="H11" s="35">
        <v>1</v>
      </c>
      <c r="I11" s="35">
        <v>1</v>
      </c>
      <c r="J11" s="35">
        <v>0</v>
      </c>
      <c r="K11" s="35">
        <v>0</v>
      </c>
      <c r="L11" s="9">
        <f t="shared" si="0"/>
        <v>6</v>
      </c>
      <c r="N11" s="31">
        <f t="shared" si="1"/>
        <v>4</v>
      </c>
      <c r="O11" s="9">
        <f t="shared" si="2"/>
        <v>2</v>
      </c>
      <c r="P11" s="32">
        <f t="shared" si="3"/>
        <v>6</v>
      </c>
    </row>
    <row r="12" spans="1:16" ht="42.75">
      <c r="A12" s="1"/>
      <c r="B12" s="15">
        <v>7</v>
      </c>
      <c r="C12" s="18" t="s">
        <v>18</v>
      </c>
      <c r="D12" s="35">
        <v>1</v>
      </c>
      <c r="E12" s="35">
        <v>1</v>
      </c>
      <c r="F12" s="35">
        <v>1</v>
      </c>
      <c r="G12" s="35">
        <v>1</v>
      </c>
      <c r="H12" s="35">
        <v>1</v>
      </c>
      <c r="I12" s="35">
        <v>1</v>
      </c>
      <c r="J12" s="35">
        <v>1</v>
      </c>
      <c r="K12" s="35">
        <v>1</v>
      </c>
      <c r="L12" s="9">
        <f t="shared" si="0"/>
        <v>8</v>
      </c>
      <c r="N12" s="31">
        <f t="shared" si="1"/>
        <v>4</v>
      </c>
      <c r="O12" s="9">
        <f t="shared" si="2"/>
        <v>4</v>
      </c>
      <c r="P12" s="32">
        <f t="shared" si="3"/>
        <v>8</v>
      </c>
    </row>
    <row r="13" spans="1:16" ht="28.5">
      <c r="A13" s="2"/>
      <c r="B13" s="16">
        <v>8</v>
      </c>
      <c r="C13" s="18" t="s">
        <v>19</v>
      </c>
      <c r="D13" s="35">
        <v>1</v>
      </c>
      <c r="E13" s="35">
        <v>1</v>
      </c>
      <c r="F13" s="35">
        <v>1</v>
      </c>
      <c r="G13" s="35">
        <v>1</v>
      </c>
      <c r="H13" s="35">
        <v>1</v>
      </c>
      <c r="I13" s="35">
        <v>1</v>
      </c>
      <c r="J13" s="35">
        <v>0</v>
      </c>
      <c r="K13" s="35">
        <v>0</v>
      </c>
      <c r="L13" s="9">
        <f t="shared" si="0"/>
        <v>6</v>
      </c>
      <c r="N13" s="31">
        <f t="shared" si="1"/>
        <v>4</v>
      </c>
      <c r="O13" s="9">
        <f t="shared" si="2"/>
        <v>2</v>
      </c>
      <c r="P13" s="32">
        <f t="shared" si="3"/>
        <v>6</v>
      </c>
    </row>
    <row r="14" spans="1:16" ht="15">
      <c r="A14" s="2"/>
      <c r="B14" s="16">
        <v>9</v>
      </c>
      <c r="C14" s="18" t="s">
        <v>20</v>
      </c>
      <c r="D14" s="35">
        <v>1</v>
      </c>
      <c r="E14" s="35">
        <v>1</v>
      </c>
      <c r="F14" s="35">
        <v>1</v>
      </c>
      <c r="G14" s="35">
        <v>1</v>
      </c>
      <c r="H14" s="35">
        <v>1</v>
      </c>
      <c r="I14" s="35">
        <v>1</v>
      </c>
      <c r="J14" s="35">
        <v>0</v>
      </c>
      <c r="K14" s="35">
        <v>0</v>
      </c>
      <c r="L14" s="9">
        <f t="shared" si="0"/>
        <v>6</v>
      </c>
      <c r="N14" s="31">
        <f t="shared" si="1"/>
        <v>4</v>
      </c>
      <c r="O14" s="9">
        <f t="shared" si="2"/>
        <v>2</v>
      </c>
      <c r="P14" s="32">
        <f t="shared" si="3"/>
        <v>6</v>
      </c>
    </row>
    <row r="15" spans="1:16" ht="28.5">
      <c r="A15" s="2"/>
      <c r="B15" s="16">
        <v>10</v>
      </c>
      <c r="C15" s="19" t="s">
        <v>21</v>
      </c>
      <c r="D15" s="35">
        <v>1</v>
      </c>
      <c r="E15" s="35">
        <v>1</v>
      </c>
      <c r="F15" s="35">
        <v>0</v>
      </c>
      <c r="G15" s="35">
        <v>0</v>
      </c>
      <c r="H15" s="35">
        <v>1</v>
      </c>
      <c r="I15" s="35">
        <v>1</v>
      </c>
      <c r="J15" s="35">
        <v>1</v>
      </c>
      <c r="K15" s="35">
        <v>1</v>
      </c>
      <c r="L15" s="9">
        <f t="shared" si="0"/>
        <v>6</v>
      </c>
      <c r="N15" s="31">
        <f t="shared" si="1"/>
        <v>4</v>
      </c>
      <c r="O15" s="9">
        <f t="shared" si="2"/>
        <v>2</v>
      </c>
      <c r="P15" s="32">
        <f t="shared" si="3"/>
        <v>6</v>
      </c>
    </row>
    <row r="16" spans="1:16" ht="28.5">
      <c r="A16" s="2"/>
      <c r="B16" s="16">
        <v>11</v>
      </c>
      <c r="C16" s="18" t="s">
        <v>22</v>
      </c>
      <c r="D16" s="35">
        <v>1</v>
      </c>
      <c r="E16" s="35">
        <v>1</v>
      </c>
      <c r="F16" s="35">
        <v>1</v>
      </c>
      <c r="G16" s="35">
        <v>1</v>
      </c>
      <c r="H16" s="35">
        <v>1</v>
      </c>
      <c r="I16" s="35">
        <v>1</v>
      </c>
      <c r="J16" s="35">
        <v>1</v>
      </c>
      <c r="K16" s="35">
        <v>1</v>
      </c>
      <c r="L16" s="9">
        <f t="shared" si="0"/>
        <v>8</v>
      </c>
      <c r="N16" s="31">
        <f t="shared" si="1"/>
        <v>4</v>
      </c>
      <c r="O16" s="9">
        <f t="shared" si="2"/>
        <v>4</v>
      </c>
      <c r="P16" s="32">
        <f t="shared" si="3"/>
        <v>8</v>
      </c>
    </row>
    <row r="17" spans="1:16" ht="28.5">
      <c r="A17" s="2"/>
      <c r="B17" s="16">
        <v>12</v>
      </c>
      <c r="C17" s="18" t="s">
        <v>23</v>
      </c>
      <c r="D17" s="35">
        <v>1</v>
      </c>
      <c r="E17" s="35">
        <v>1</v>
      </c>
      <c r="F17" s="35">
        <v>1</v>
      </c>
      <c r="G17" s="35">
        <v>0</v>
      </c>
      <c r="H17" s="35">
        <v>1</v>
      </c>
      <c r="I17" s="35">
        <v>1</v>
      </c>
      <c r="J17" s="35">
        <v>0</v>
      </c>
      <c r="K17" s="35">
        <v>0</v>
      </c>
      <c r="L17" s="9">
        <f t="shared" si="0"/>
        <v>5</v>
      </c>
      <c r="N17" s="31">
        <f t="shared" si="1"/>
        <v>4</v>
      </c>
      <c r="O17" s="9">
        <f t="shared" si="2"/>
        <v>1</v>
      </c>
      <c r="P17" s="32">
        <f t="shared" si="3"/>
        <v>5</v>
      </c>
    </row>
    <row r="18" spans="1:16" ht="28.5">
      <c r="A18" s="2"/>
      <c r="B18" s="16">
        <v>13</v>
      </c>
      <c r="C18" s="18" t="s">
        <v>24</v>
      </c>
      <c r="D18" s="35">
        <v>1</v>
      </c>
      <c r="E18" s="35">
        <v>1</v>
      </c>
      <c r="F18" s="35">
        <v>1</v>
      </c>
      <c r="G18" s="35">
        <v>1</v>
      </c>
      <c r="H18" s="35">
        <v>1</v>
      </c>
      <c r="I18" s="35">
        <v>1</v>
      </c>
      <c r="J18" s="35">
        <v>1</v>
      </c>
      <c r="K18" s="35">
        <v>1</v>
      </c>
      <c r="L18" s="9">
        <f t="shared" si="0"/>
        <v>8</v>
      </c>
      <c r="N18" s="31">
        <f t="shared" si="1"/>
        <v>4</v>
      </c>
      <c r="O18" s="9">
        <f t="shared" si="2"/>
        <v>4</v>
      </c>
      <c r="P18" s="32">
        <f t="shared" si="3"/>
        <v>8</v>
      </c>
    </row>
    <row r="19" spans="1:16" ht="28.5">
      <c r="A19" s="2"/>
      <c r="B19" s="16">
        <v>14</v>
      </c>
      <c r="C19" s="18" t="s">
        <v>25</v>
      </c>
      <c r="D19" s="35">
        <v>1</v>
      </c>
      <c r="E19" s="35">
        <v>1</v>
      </c>
      <c r="F19" s="35">
        <v>0</v>
      </c>
      <c r="G19" s="35">
        <v>0</v>
      </c>
      <c r="H19" s="35">
        <v>1</v>
      </c>
      <c r="I19" s="35">
        <v>1</v>
      </c>
      <c r="J19" s="35">
        <v>0</v>
      </c>
      <c r="K19" s="35">
        <v>0</v>
      </c>
      <c r="L19" s="9">
        <f t="shared" si="0"/>
        <v>4</v>
      </c>
      <c r="N19" s="31">
        <f t="shared" si="1"/>
        <v>4</v>
      </c>
      <c r="O19" s="9">
        <f t="shared" si="2"/>
        <v>0</v>
      </c>
      <c r="P19" s="32">
        <f t="shared" si="3"/>
        <v>4</v>
      </c>
    </row>
    <row r="20" spans="1:16" ht="42.75">
      <c r="A20" s="2"/>
      <c r="B20" s="16">
        <v>15</v>
      </c>
      <c r="C20" s="18" t="s">
        <v>26</v>
      </c>
      <c r="D20" s="35">
        <v>1</v>
      </c>
      <c r="E20" s="35">
        <v>1</v>
      </c>
      <c r="F20" s="35">
        <v>1</v>
      </c>
      <c r="G20" s="35">
        <v>1</v>
      </c>
      <c r="H20" s="35">
        <v>1</v>
      </c>
      <c r="I20" s="35">
        <v>1</v>
      </c>
      <c r="J20" s="35">
        <v>0</v>
      </c>
      <c r="K20" s="35">
        <v>0</v>
      </c>
      <c r="L20" s="9">
        <f t="shared" si="0"/>
        <v>6</v>
      </c>
      <c r="N20" s="31">
        <f t="shared" si="1"/>
        <v>4</v>
      </c>
      <c r="O20" s="9">
        <f t="shared" si="2"/>
        <v>2</v>
      </c>
      <c r="P20" s="32">
        <f t="shared" si="3"/>
        <v>6</v>
      </c>
    </row>
    <row r="21" spans="1:16" ht="28.5">
      <c r="A21" s="2"/>
      <c r="B21" s="16">
        <v>16</v>
      </c>
      <c r="C21" s="18" t="s">
        <v>27</v>
      </c>
      <c r="D21" s="35">
        <v>1</v>
      </c>
      <c r="E21" s="35">
        <v>1</v>
      </c>
      <c r="F21" s="35">
        <v>1</v>
      </c>
      <c r="G21" s="35">
        <v>1</v>
      </c>
      <c r="H21" s="35">
        <v>1</v>
      </c>
      <c r="I21" s="35">
        <v>1</v>
      </c>
      <c r="J21" s="35">
        <v>0</v>
      </c>
      <c r="K21" s="35">
        <v>0</v>
      </c>
      <c r="L21" s="9">
        <f t="shared" si="0"/>
        <v>6</v>
      </c>
      <c r="N21" s="31">
        <f t="shared" si="1"/>
        <v>4</v>
      </c>
      <c r="O21" s="9">
        <f t="shared" si="2"/>
        <v>2</v>
      </c>
      <c r="P21" s="32">
        <f t="shared" si="3"/>
        <v>6</v>
      </c>
    </row>
    <row r="22" spans="1:16" ht="28.5">
      <c r="A22" s="2"/>
      <c r="B22" s="16">
        <v>17</v>
      </c>
      <c r="C22" s="18" t="s">
        <v>28</v>
      </c>
      <c r="D22" s="35">
        <v>1</v>
      </c>
      <c r="E22" s="35">
        <v>1</v>
      </c>
      <c r="F22" s="35">
        <v>1</v>
      </c>
      <c r="G22" s="35">
        <v>1</v>
      </c>
      <c r="H22" s="35">
        <v>1</v>
      </c>
      <c r="I22" s="35">
        <v>1</v>
      </c>
      <c r="J22" s="35">
        <v>1</v>
      </c>
      <c r="K22" s="35">
        <v>1</v>
      </c>
      <c r="L22" s="9">
        <f t="shared" si="0"/>
        <v>8</v>
      </c>
      <c r="N22" s="31">
        <f t="shared" si="1"/>
        <v>4</v>
      </c>
      <c r="O22" s="9">
        <f t="shared" si="2"/>
        <v>4</v>
      </c>
      <c r="P22" s="32">
        <f t="shared" si="3"/>
        <v>8</v>
      </c>
    </row>
    <row r="23" spans="1:16" ht="28.5">
      <c r="A23" s="2"/>
      <c r="B23" s="16">
        <v>18</v>
      </c>
      <c r="C23" s="18" t="s">
        <v>29</v>
      </c>
      <c r="D23" s="35">
        <v>1</v>
      </c>
      <c r="E23" s="35">
        <v>1</v>
      </c>
      <c r="F23" s="35">
        <v>0</v>
      </c>
      <c r="G23" s="35">
        <v>0</v>
      </c>
      <c r="H23" s="35">
        <v>1</v>
      </c>
      <c r="I23" s="35">
        <v>1</v>
      </c>
      <c r="J23" s="35">
        <v>0</v>
      </c>
      <c r="K23" s="35">
        <v>0</v>
      </c>
      <c r="L23" s="9">
        <f aca="true" t="shared" si="4" ref="L23:L30">SUM(D23:K23)</f>
        <v>4</v>
      </c>
      <c r="N23" s="31">
        <f t="shared" si="1"/>
        <v>4</v>
      </c>
      <c r="O23" s="9">
        <f t="shared" si="2"/>
        <v>0</v>
      </c>
      <c r="P23" s="32">
        <f t="shared" si="3"/>
        <v>4</v>
      </c>
    </row>
    <row r="24" spans="1:16" ht="28.5">
      <c r="A24" s="2"/>
      <c r="B24" s="16">
        <v>19</v>
      </c>
      <c r="C24" s="18" t="s">
        <v>30</v>
      </c>
      <c r="D24" s="35">
        <v>1</v>
      </c>
      <c r="E24" s="35">
        <v>1</v>
      </c>
      <c r="F24" s="35">
        <v>1</v>
      </c>
      <c r="G24" s="35">
        <v>1</v>
      </c>
      <c r="H24" s="35">
        <v>1</v>
      </c>
      <c r="I24" s="35">
        <v>1</v>
      </c>
      <c r="J24" s="35">
        <v>1</v>
      </c>
      <c r="K24" s="35">
        <v>1</v>
      </c>
      <c r="L24" s="9">
        <f t="shared" si="4"/>
        <v>8</v>
      </c>
      <c r="N24" s="31">
        <f t="shared" si="1"/>
        <v>4</v>
      </c>
      <c r="O24" s="9">
        <f t="shared" si="2"/>
        <v>4</v>
      </c>
      <c r="P24" s="32">
        <f t="shared" si="3"/>
        <v>8</v>
      </c>
    </row>
    <row r="25" spans="1:16" ht="28.5">
      <c r="A25" s="2"/>
      <c r="B25" s="16">
        <v>20</v>
      </c>
      <c r="C25" s="18" t="s">
        <v>31</v>
      </c>
      <c r="D25" s="35">
        <v>1</v>
      </c>
      <c r="E25" s="35">
        <v>1</v>
      </c>
      <c r="F25" s="35">
        <v>1</v>
      </c>
      <c r="G25" s="35">
        <v>0</v>
      </c>
      <c r="H25" s="35">
        <v>1</v>
      </c>
      <c r="I25" s="35">
        <v>1</v>
      </c>
      <c r="J25" s="35">
        <v>0</v>
      </c>
      <c r="K25" s="35">
        <v>0</v>
      </c>
      <c r="L25" s="9">
        <f t="shared" si="4"/>
        <v>5</v>
      </c>
      <c r="N25" s="31">
        <f t="shared" si="1"/>
        <v>4</v>
      </c>
      <c r="O25" s="9">
        <f t="shared" si="2"/>
        <v>1</v>
      </c>
      <c r="P25" s="32">
        <f t="shared" si="3"/>
        <v>5</v>
      </c>
    </row>
    <row r="26" spans="1:16" ht="28.5">
      <c r="A26" s="2"/>
      <c r="B26" s="16">
        <v>21</v>
      </c>
      <c r="C26" s="19" t="s">
        <v>32</v>
      </c>
      <c r="D26" s="35">
        <v>1</v>
      </c>
      <c r="E26" s="35">
        <v>1</v>
      </c>
      <c r="F26" s="35">
        <v>0</v>
      </c>
      <c r="G26" s="35">
        <v>0</v>
      </c>
      <c r="H26" s="35">
        <v>1</v>
      </c>
      <c r="I26" s="35">
        <v>1</v>
      </c>
      <c r="J26" s="35">
        <v>1</v>
      </c>
      <c r="K26" s="35">
        <v>1</v>
      </c>
      <c r="L26" s="9">
        <f t="shared" si="4"/>
        <v>6</v>
      </c>
      <c r="N26" s="31">
        <f t="shared" si="1"/>
        <v>4</v>
      </c>
      <c r="O26" s="9">
        <f t="shared" si="2"/>
        <v>2</v>
      </c>
      <c r="P26" s="32">
        <f t="shared" si="3"/>
        <v>6</v>
      </c>
    </row>
    <row r="27" spans="1:16" ht="15">
      <c r="A27" s="2"/>
      <c r="B27" s="16">
        <v>22</v>
      </c>
      <c r="C27" s="18" t="s">
        <v>33</v>
      </c>
      <c r="D27" s="35">
        <v>1</v>
      </c>
      <c r="E27" s="35">
        <v>1</v>
      </c>
      <c r="F27" s="35">
        <v>1</v>
      </c>
      <c r="G27" s="35">
        <v>0</v>
      </c>
      <c r="H27" s="35">
        <v>1</v>
      </c>
      <c r="I27" s="35">
        <v>1</v>
      </c>
      <c r="J27" s="35">
        <v>0</v>
      </c>
      <c r="K27" s="35">
        <v>0</v>
      </c>
      <c r="L27" s="9">
        <f t="shared" si="4"/>
        <v>5</v>
      </c>
      <c r="N27" s="31">
        <f t="shared" si="1"/>
        <v>4</v>
      </c>
      <c r="O27" s="9">
        <f t="shared" si="2"/>
        <v>1</v>
      </c>
      <c r="P27" s="32">
        <f t="shared" si="3"/>
        <v>5</v>
      </c>
    </row>
    <row r="28" spans="1:16" ht="28.5">
      <c r="A28" s="2"/>
      <c r="B28" s="16">
        <v>23</v>
      </c>
      <c r="C28" s="18" t="s">
        <v>34</v>
      </c>
      <c r="D28" s="35">
        <v>1</v>
      </c>
      <c r="E28" s="35">
        <v>1</v>
      </c>
      <c r="F28" s="35">
        <v>1</v>
      </c>
      <c r="G28" s="35">
        <v>0</v>
      </c>
      <c r="H28" s="35">
        <v>1</v>
      </c>
      <c r="I28" s="35">
        <v>1</v>
      </c>
      <c r="J28" s="35">
        <v>0</v>
      </c>
      <c r="K28" s="35">
        <v>0</v>
      </c>
      <c r="L28" s="9">
        <f t="shared" si="4"/>
        <v>5</v>
      </c>
      <c r="N28" s="31">
        <f t="shared" si="1"/>
        <v>4</v>
      </c>
      <c r="O28" s="9">
        <f t="shared" si="2"/>
        <v>1</v>
      </c>
      <c r="P28" s="32">
        <f t="shared" si="3"/>
        <v>5</v>
      </c>
    </row>
    <row r="29" spans="1:16" ht="28.5">
      <c r="A29" s="2"/>
      <c r="B29" s="16">
        <v>24</v>
      </c>
      <c r="C29" s="19" t="s">
        <v>35</v>
      </c>
      <c r="D29" s="35">
        <v>1</v>
      </c>
      <c r="E29" s="35">
        <v>1</v>
      </c>
      <c r="F29" s="35">
        <v>1</v>
      </c>
      <c r="G29" s="35">
        <v>0</v>
      </c>
      <c r="H29" s="35">
        <v>1</v>
      </c>
      <c r="I29" s="35">
        <v>1</v>
      </c>
      <c r="J29" s="35">
        <v>0</v>
      </c>
      <c r="K29" s="35">
        <v>0</v>
      </c>
      <c r="L29" s="9">
        <f t="shared" si="4"/>
        <v>5</v>
      </c>
      <c r="N29" s="31">
        <f t="shared" si="1"/>
        <v>4</v>
      </c>
      <c r="O29" s="9">
        <f t="shared" si="2"/>
        <v>1</v>
      </c>
      <c r="P29" s="32">
        <f t="shared" si="3"/>
        <v>5</v>
      </c>
    </row>
    <row r="30" spans="1:16" ht="15">
      <c r="A30" s="2"/>
      <c r="B30" s="16">
        <v>25</v>
      </c>
      <c r="C30" s="18" t="s">
        <v>36</v>
      </c>
      <c r="D30" s="35">
        <v>1</v>
      </c>
      <c r="E30" s="35">
        <v>1</v>
      </c>
      <c r="F30" s="35">
        <v>0</v>
      </c>
      <c r="G30" s="35">
        <v>0</v>
      </c>
      <c r="H30" s="35">
        <v>1</v>
      </c>
      <c r="I30" s="35">
        <v>1</v>
      </c>
      <c r="J30" s="35">
        <v>1</v>
      </c>
      <c r="K30" s="35">
        <v>1</v>
      </c>
      <c r="L30" s="9">
        <f t="shared" si="4"/>
        <v>6</v>
      </c>
      <c r="N30" s="31">
        <f t="shared" si="1"/>
        <v>4</v>
      </c>
      <c r="O30" s="9">
        <f t="shared" si="2"/>
        <v>2</v>
      </c>
      <c r="P30" s="32">
        <f t="shared" si="3"/>
        <v>6</v>
      </c>
    </row>
    <row r="31" spans="1:16" ht="28.5">
      <c r="A31" s="2"/>
      <c r="B31" s="16">
        <v>26</v>
      </c>
      <c r="C31" s="19" t="s">
        <v>37</v>
      </c>
      <c r="D31" s="35">
        <v>1</v>
      </c>
      <c r="E31" s="35">
        <v>1</v>
      </c>
      <c r="F31" s="35">
        <v>0</v>
      </c>
      <c r="G31" s="35">
        <v>0</v>
      </c>
      <c r="H31" s="35">
        <v>1</v>
      </c>
      <c r="I31" s="35">
        <v>1</v>
      </c>
      <c r="J31" s="35">
        <v>1</v>
      </c>
      <c r="K31" s="35">
        <v>1</v>
      </c>
      <c r="L31" s="9">
        <f t="shared" si="0"/>
        <v>6</v>
      </c>
      <c r="N31" s="31">
        <f t="shared" si="1"/>
        <v>4</v>
      </c>
      <c r="O31" s="9">
        <f t="shared" si="2"/>
        <v>2</v>
      </c>
      <c r="P31" s="32">
        <f t="shared" si="3"/>
        <v>6</v>
      </c>
    </row>
    <row r="32" spans="1:16" ht="42.75">
      <c r="A32" s="2"/>
      <c r="B32" s="16">
        <v>27</v>
      </c>
      <c r="C32" s="19" t="s">
        <v>38</v>
      </c>
      <c r="D32" s="35">
        <v>1</v>
      </c>
      <c r="E32" s="35">
        <v>1</v>
      </c>
      <c r="F32" s="35">
        <v>1</v>
      </c>
      <c r="G32" s="35">
        <v>1</v>
      </c>
      <c r="H32" s="35">
        <v>1</v>
      </c>
      <c r="I32" s="35">
        <v>1</v>
      </c>
      <c r="J32" s="35">
        <v>1</v>
      </c>
      <c r="K32" s="35">
        <v>1</v>
      </c>
      <c r="L32" s="9">
        <f t="shared" si="0"/>
        <v>8</v>
      </c>
      <c r="N32" s="31">
        <f t="shared" si="1"/>
        <v>4</v>
      </c>
      <c r="O32" s="9">
        <f t="shared" si="2"/>
        <v>4</v>
      </c>
      <c r="P32" s="32">
        <f t="shared" si="3"/>
        <v>8</v>
      </c>
    </row>
    <row r="33" spans="1:16" ht="15">
      <c r="A33" s="2"/>
      <c r="B33" s="16">
        <v>28</v>
      </c>
      <c r="C33" s="18" t="s">
        <v>39</v>
      </c>
      <c r="D33" s="35">
        <v>1</v>
      </c>
      <c r="E33" s="35">
        <v>1</v>
      </c>
      <c r="F33" s="35">
        <v>1</v>
      </c>
      <c r="G33" s="35">
        <v>1</v>
      </c>
      <c r="H33" s="35">
        <v>1</v>
      </c>
      <c r="I33" s="35">
        <v>1</v>
      </c>
      <c r="J33" s="35">
        <v>0</v>
      </c>
      <c r="K33" s="35">
        <v>0</v>
      </c>
      <c r="L33" s="9">
        <f t="shared" si="0"/>
        <v>6</v>
      </c>
      <c r="N33" s="31">
        <f t="shared" si="1"/>
        <v>4</v>
      </c>
      <c r="O33" s="9">
        <f t="shared" si="2"/>
        <v>2</v>
      </c>
      <c r="P33" s="32">
        <f t="shared" si="3"/>
        <v>6</v>
      </c>
    </row>
    <row r="34" spans="1:16" ht="15">
      <c r="A34" s="2"/>
      <c r="B34" s="16">
        <v>29</v>
      </c>
      <c r="C34" s="18" t="s">
        <v>40</v>
      </c>
      <c r="D34" s="35">
        <v>1</v>
      </c>
      <c r="E34" s="35">
        <v>1</v>
      </c>
      <c r="F34" s="35">
        <v>1</v>
      </c>
      <c r="G34" s="35">
        <v>1</v>
      </c>
      <c r="H34" s="35">
        <v>1</v>
      </c>
      <c r="I34" s="35">
        <v>1</v>
      </c>
      <c r="J34" s="35">
        <v>0</v>
      </c>
      <c r="K34" s="35">
        <v>0</v>
      </c>
      <c r="L34" s="9">
        <f t="shared" si="0"/>
        <v>6</v>
      </c>
      <c r="N34" s="31">
        <f t="shared" si="1"/>
        <v>4</v>
      </c>
      <c r="O34" s="9">
        <f t="shared" si="2"/>
        <v>2</v>
      </c>
      <c r="P34" s="32">
        <f t="shared" si="3"/>
        <v>6</v>
      </c>
    </row>
    <row r="35" spans="1:16" ht="15">
      <c r="A35" s="2"/>
      <c r="B35" s="16">
        <v>30</v>
      </c>
      <c r="C35" s="18" t="s">
        <v>41</v>
      </c>
      <c r="D35" s="35">
        <v>1</v>
      </c>
      <c r="E35" s="35">
        <v>1</v>
      </c>
      <c r="F35" s="35">
        <v>1</v>
      </c>
      <c r="G35" s="35">
        <v>1</v>
      </c>
      <c r="H35" s="35">
        <v>1</v>
      </c>
      <c r="I35" s="35">
        <v>1</v>
      </c>
      <c r="J35" s="35">
        <v>1</v>
      </c>
      <c r="K35" s="35">
        <v>1</v>
      </c>
      <c r="L35" s="9">
        <f t="shared" si="0"/>
        <v>8</v>
      </c>
      <c r="N35" s="31">
        <f t="shared" si="1"/>
        <v>4</v>
      </c>
      <c r="O35" s="9">
        <f t="shared" si="2"/>
        <v>4</v>
      </c>
      <c r="P35" s="32">
        <f t="shared" si="3"/>
        <v>8</v>
      </c>
    </row>
    <row r="36" spans="1:16" ht="42.75">
      <c r="A36" s="2"/>
      <c r="B36" s="16">
        <v>31</v>
      </c>
      <c r="C36" s="18" t="s">
        <v>42</v>
      </c>
      <c r="D36" s="35">
        <v>1</v>
      </c>
      <c r="E36" s="35">
        <v>1</v>
      </c>
      <c r="F36" s="35">
        <v>1</v>
      </c>
      <c r="G36" s="35">
        <v>1</v>
      </c>
      <c r="H36" s="35">
        <v>1</v>
      </c>
      <c r="I36" s="35">
        <v>1</v>
      </c>
      <c r="J36" s="35">
        <v>1</v>
      </c>
      <c r="K36" s="35">
        <v>1</v>
      </c>
      <c r="L36" s="9">
        <f t="shared" si="0"/>
        <v>8</v>
      </c>
      <c r="N36" s="31">
        <f t="shared" si="1"/>
        <v>4</v>
      </c>
      <c r="O36" s="9">
        <f t="shared" si="2"/>
        <v>4</v>
      </c>
      <c r="P36" s="32">
        <f t="shared" si="3"/>
        <v>8</v>
      </c>
    </row>
    <row r="37" spans="1:16" ht="15.75" thickBot="1">
      <c r="A37" s="2"/>
      <c r="B37" s="16">
        <v>32</v>
      </c>
      <c r="C37" s="6"/>
      <c r="D37" s="6"/>
      <c r="E37" s="6"/>
      <c r="F37" s="6"/>
      <c r="G37" s="6"/>
      <c r="H37" s="6"/>
      <c r="I37" s="6"/>
      <c r="J37" s="6"/>
      <c r="K37" s="6"/>
      <c r="L37" s="9">
        <f t="shared" si="0"/>
        <v>0</v>
      </c>
      <c r="N37" s="31"/>
      <c r="O37" s="9"/>
      <c r="P37" s="32"/>
    </row>
    <row r="38" spans="1:16" ht="15">
      <c r="A38" s="2"/>
      <c r="B38" s="16">
        <v>33</v>
      </c>
      <c r="C38" s="6"/>
      <c r="D38" s="21">
        <f>SUM(D6:D36)</f>
        <v>31</v>
      </c>
      <c r="E38" s="21">
        <f aca="true" t="shared" si="5" ref="E38:K38">SUM(E6:E36)</f>
        <v>31</v>
      </c>
      <c r="F38" s="21">
        <f t="shared" si="5"/>
        <v>23</v>
      </c>
      <c r="G38" s="21">
        <f t="shared" si="5"/>
        <v>16</v>
      </c>
      <c r="H38" s="21">
        <f t="shared" si="5"/>
        <v>31</v>
      </c>
      <c r="I38" s="21">
        <f t="shared" si="5"/>
        <v>31</v>
      </c>
      <c r="J38" s="21">
        <f t="shared" si="5"/>
        <v>13</v>
      </c>
      <c r="K38" s="21">
        <f t="shared" si="5"/>
        <v>13</v>
      </c>
      <c r="L38" s="9">
        <f t="shared" si="0"/>
        <v>189</v>
      </c>
      <c r="N38" s="26">
        <f>COUNTIF(N6:N36,"&gt;=3")</f>
        <v>31</v>
      </c>
      <c r="O38" s="27">
        <f>COUNTIF(O6:O36,"&gt;=3")</f>
        <v>8</v>
      </c>
      <c r="P38" s="28">
        <f>COUNTIF(P6:P36,"&gt;=6")</f>
        <v>21</v>
      </c>
    </row>
    <row r="39" spans="14:16" ht="15.75" thickBot="1">
      <c r="N39" s="23">
        <f>N38/31</f>
        <v>1</v>
      </c>
      <c r="O39" s="24">
        <f>O38/31</f>
        <v>0.25806451612903225</v>
      </c>
      <c r="P39" s="25">
        <f>P38/31</f>
        <v>0.6774193548387096</v>
      </c>
    </row>
    <row r="40" ht="15.75" thickBot="1"/>
    <row r="41" spans="3:8" ht="15.75">
      <c r="C41" s="42" t="s">
        <v>43</v>
      </c>
      <c r="D41" s="44">
        <v>4</v>
      </c>
      <c r="E41" s="51">
        <v>3</v>
      </c>
      <c r="F41" s="36">
        <v>2</v>
      </c>
      <c r="G41" s="36">
        <v>1</v>
      </c>
      <c r="H41" s="37">
        <v>0</v>
      </c>
    </row>
    <row r="42" spans="3:8" ht="16.5" thickBot="1">
      <c r="C42" s="43"/>
      <c r="D42" s="45">
        <f>D41/4%</f>
        <v>100</v>
      </c>
      <c r="E42" s="52">
        <f>E41/4%</f>
        <v>75</v>
      </c>
      <c r="F42" s="40">
        <f>F41/4%</f>
        <v>50</v>
      </c>
      <c r="G42" s="40">
        <f>G41/4%</f>
        <v>25</v>
      </c>
      <c r="H42" s="41">
        <f>H41/4%</f>
        <v>0</v>
      </c>
    </row>
    <row r="43" spans="3:8" ht="15">
      <c r="C43" s="47"/>
      <c r="D43" s="44">
        <f>COUNTIF($N$6:$N$36,D41)</f>
        <v>31</v>
      </c>
      <c r="E43" s="51">
        <f>COUNTIF($N$6:$N$36,E41)</f>
        <v>0</v>
      </c>
      <c r="F43" s="36">
        <f>COUNTIF($N$6:$N$36,F41)</f>
        <v>0</v>
      </c>
      <c r="G43" s="36">
        <f>COUNTIF($N$6:$N$36,G41)</f>
        <v>0</v>
      </c>
      <c r="H43" s="37">
        <f>COUNTIF($N$6:$N$36,H41)</f>
        <v>0</v>
      </c>
    </row>
    <row r="44" spans="3:8" ht="15">
      <c r="C44" s="48"/>
      <c r="D44" s="39">
        <f>SUM($D43:D43)</f>
        <v>31</v>
      </c>
      <c r="E44" s="53">
        <f>SUM($D43:E43)</f>
        <v>31</v>
      </c>
      <c r="F44" s="1">
        <f>SUM($D43:F43)</f>
        <v>31</v>
      </c>
      <c r="G44" s="1">
        <f>SUM($D43:G43)</f>
        <v>31</v>
      </c>
      <c r="H44" s="38">
        <f>SUM($D43:H43)</f>
        <v>31</v>
      </c>
    </row>
    <row r="45" spans="3:8" ht="15.75" thickBot="1">
      <c r="C45" s="49"/>
      <c r="D45" s="45">
        <f>ROUND(D44/31%,0)</f>
        <v>100</v>
      </c>
      <c r="E45" s="52">
        <f>ROUND(E44/31%,0)</f>
        <v>100</v>
      </c>
      <c r="F45" s="40">
        <f>ROUND(F44/31%,0)</f>
        <v>100</v>
      </c>
      <c r="G45" s="40">
        <f>ROUND(G44/31%,0)</f>
        <v>100</v>
      </c>
      <c r="H45" s="41">
        <f>ROUND(H44/31%,0)</f>
        <v>100</v>
      </c>
    </row>
    <row r="46" ht="15.75" thickBot="1">
      <c r="C46" s="3"/>
    </row>
    <row r="47" spans="3:8" ht="15.75">
      <c r="C47" s="42" t="s">
        <v>44</v>
      </c>
      <c r="D47" s="44">
        <v>4</v>
      </c>
      <c r="E47" s="51">
        <v>3</v>
      </c>
      <c r="F47" s="36">
        <v>2</v>
      </c>
      <c r="G47" s="36">
        <v>1</v>
      </c>
      <c r="H47" s="37">
        <v>0</v>
      </c>
    </row>
    <row r="48" spans="3:8" ht="16.5" thickBot="1">
      <c r="C48" s="43"/>
      <c r="D48" s="45">
        <f>D47/4%</f>
        <v>100</v>
      </c>
      <c r="E48" s="52">
        <f>E47/4%</f>
        <v>75</v>
      </c>
      <c r="F48" s="40">
        <f>F47/4%</f>
        <v>50</v>
      </c>
      <c r="G48" s="40">
        <f>G47/4%</f>
        <v>25</v>
      </c>
      <c r="H48" s="41">
        <f>H47/4%</f>
        <v>0</v>
      </c>
    </row>
    <row r="49" spans="3:8" ht="15.75">
      <c r="C49" s="43"/>
      <c r="D49" s="44">
        <f>COUNTIF($O$6:$O$36,D47)</f>
        <v>8</v>
      </c>
      <c r="E49" s="51">
        <f>COUNTIF($O$6:$O$36,E47)</f>
        <v>0</v>
      </c>
      <c r="F49" s="36">
        <f>COUNTIF($O$6:$O$36,F47)</f>
        <v>13</v>
      </c>
      <c r="G49" s="36">
        <f>COUNTIF($O$6:$O$36,G47)</f>
        <v>7</v>
      </c>
      <c r="H49" s="37">
        <f>COUNTIF($O$6:$O$36,H47)</f>
        <v>3</v>
      </c>
    </row>
    <row r="50" spans="3:8" ht="15.75">
      <c r="C50" s="43"/>
      <c r="D50" s="39">
        <f>SUM($D49:D49)</f>
        <v>8</v>
      </c>
      <c r="E50" s="53">
        <f>SUM($D49:E49)</f>
        <v>8</v>
      </c>
      <c r="F50" s="1">
        <f>SUM($D49:F49)</f>
        <v>21</v>
      </c>
      <c r="G50" s="1">
        <f>SUM($D49:G49)</f>
        <v>28</v>
      </c>
      <c r="H50" s="38">
        <f>SUM($D49:H49)</f>
        <v>31</v>
      </c>
    </row>
    <row r="51" spans="3:8" ht="16.5" thickBot="1">
      <c r="C51" s="46"/>
      <c r="D51" s="45">
        <f>ROUND(D50/31%,0)</f>
        <v>26</v>
      </c>
      <c r="E51" s="52">
        <f>ROUND(E50/31%,0)</f>
        <v>26</v>
      </c>
      <c r="F51" s="40">
        <f>ROUND(F50/31%,0)</f>
        <v>68</v>
      </c>
      <c r="G51" s="40">
        <f>ROUND(G50/31%,0)</f>
        <v>90</v>
      </c>
      <c r="H51" s="41">
        <f>ROUND(H50/31%,0)</f>
        <v>100</v>
      </c>
    </row>
    <row r="52" ht="16.5" thickBot="1">
      <c r="C52" s="4"/>
    </row>
    <row r="53" spans="3:8" ht="15">
      <c r="C53" s="50" t="s">
        <v>45</v>
      </c>
      <c r="D53" s="44">
        <v>8</v>
      </c>
      <c r="E53" s="36">
        <v>7</v>
      </c>
      <c r="F53" s="51">
        <v>6</v>
      </c>
      <c r="G53" s="36">
        <v>5</v>
      </c>
      <c r="H53" s="37">
        <v>4</v>
      </c>
    </row>
    <row r="54" spans="3:8" ht="15.75" thickBot="1">
      <c r="C54" s="48"/>
      <c r="D54" s="45">
        <f>D53/8%</f>
        <v>100</v>
      </c>
      <c r="E54" s="40">
        <f>E53/8%</f>
        <v>87.5</v>
      </c>
      <c r="F54" s="52">
        <f>F53/8%</f>
        <v>75</v>
      </c>
      <c r="G54" s="40">
        <f>G53/8%</f>
        <v>62.5</v>
      </c>
      <c r="H54" s="41">
        <f>H53/8%</f>
        <v>50</v>
      </c>
    </row>
    <row r="55" spans="3:8" ht="15.75">
      <c r="C55" s="43"/>
      <c r="D55" s="44">
        <f>COUNTIF($P$6:$P$36,D53)</f>
        <v>8</v>
      </c>
      <c r="E55" s="36">
        <f>COUNTIF($P$6:$P$36,E53)</f>
        <v>0</v>
      </c>
      <c r="F55" s="51">
        <f>COUNTIF($P$6:$P$36,F53)</f>
        <v>13</v>
      </c>
      <c r="G55" s="36">
        <f>COUNTIF($P$6:$P$36,G53)</f>
        <v>7</v>
      </c>
      <c r="H55" s="37">
        <f>COUNTIF($P$6:$P$36,H53)</f>
        <v>3</v>
      </c>
    </row>
    <row r="56" spans="3:8" ht="15.75">
      <c r="C56" s="43"/>
      <c r="D56" s="39">
        <f>SUM($D55:D55)</f>
        <v>8</v>
      </c>
      <c r="E56" s="1">
        <f>SUM($D55:E55)</f>
        <v>8</v>
      </c>
      <c r="F56" s="53">
        <f>SUM($D55:F55)</f>
        <v>21</v>
      </c>
      <c r="G56" s="1">
        <f>SUM($D55:G55)</f>
        <v>28</v>
      </c>
      <c r="H56" s="38">
        <f>SUM($D55:H55)</f>
        <v>31</v>
      </c>
    </row>
    <row r="57" spans="3:8" ht="16.5" thickBot="1">
      <c r="C57" s="46"/>
      <c r="D57" s="45">
        <f>ROUND(D56/31%,0)</f>
        <v>26</v>
      </c>
      <c r="E57" s="40">
        <f>ROUND(E56/31%,0)</f>
        <v>26</v>
      </c>
      <c r="F57" s="52">
        <f>ROUND(F56/31%,0)</f>
        <v>68</v>
      </c>
      <c r="G57" s="40">
        <f>ROUND(G56/31%,0)</f>
        <v>90</v>
      </c>
      <c r="H57" s="41">
        <f>ROUND(H56/31%,0)</f>
        <v>100</v>
      </c>
    </row>
    <row r="58" ht="15.75">
      <c r="C58" s="4"/>
    </row>
    <row r="59" ht="15.75">
      <c r="C59" s="4"/>
    </row>
    <row r="60" ht="15.75">
      <c r="C60" s="4"/>
    </row>
    <row r="61" ht="15">
      <c r="C61" s="3"/>
    </row>
    <row r="62" ht="15.75">
      <c r="C62" s="4"/>
    </row>
    <row r="63" ht="15">
      <c r="C63" s="3"/>
    </row>
    <row r="64" ht="15.75">
      <c r="C64" s="4"/>
    </row>
    <row r="65" ht="15">
      <c r="C65" s="3"/>
    </row>
    <row r="66" ht="15.75">
      <c r="C66" s="4"/>
    </row>
    <row r="67" ht="15.75">
      <c r="C67" s="5"/>
    </row>
    <row r="68" ht="15.75">
      <c r="C68" s="5"/>
    </row>
  </sheetData>
  <sheetProtection/>
  <mergeCells count="8">
    <mergeCell ref="C1:L1"/>
    <mergeCell ref="L2:L4"/>
    <mergeCell ref="D3:E3"/>
    <mergeCell ref="F3:G3"/>
    <mergeCell ref="H3:I3"/>
    <mergeCell ref="J3:K3"/>
    <mergeCell ref="D2:G2"/>
    <mergeCell ref="H2:K2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FIU-SCS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FIU-SCS</dc:creator>
  <cp:keywords/>
  <dc:description/>
  <cp:lastModifiedBy>Pestaina</cp:lastModifiedBy>
  <cp:lastPrinted>2011-03-03T21:18:52Z</cp:lastPrinted>
  <dcterms:created xsi:type="dcterms:W3CDTF">2010-12-14T16:50:47Z</dcterms:created>
  <dcterms:modified xsi:type="dcterms:W3CDTF">2013-08-20T14:09:03Z</dcterms:modified>
  <cp:category/>
  <cp:version/>
  <cp:contentType/>
  <cp:contentStatus/>
</cp:coreProperties>
</file>